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ckenzie\Downloads\"/>
    </mc:Choice>
  </mc:AlternateContent>
  <xr:revisionPtr revIDLastSave="0" documentId="8_{7DF96BD4-2BFB-49FA-AED9-9C02C5B9E1F7}" xr6:coauthVersionLast="47" xr6:coauthVersionMax="47" xr10:uidLastSave="{00000000-0000-0000-0000-000000000000}"/>
  <bookViews>
    <workbookView xWindow="4140" yWindow="4140" windowWidth="28800" windowHeight="15450" xr2:uid="{5EAD76C5-88C5-4A26-BDFF-DFC899FBB42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4" i="1" l="1"/>
  <c r="I46" i="1"/>
  <c r="I15" i="1"/>
  <c r="I70" i="1"/>
  <c r="I61" i="1"/>
  <c r="I38" i="1"/>
  <c r="I35" i="1"/>
  <c r="I21" i="1"/>
  <c r="H73" i="1"/>
  <c r="H74" i="1" s="1"/>
  <c r="O71" i="1"/>
  <c r="N71" i="1"/>
  <c r="M71" i="1"/>
  <c r="L71" i="1"/>
  <c r="K71" i="1"/>
  <c r="H71" i="1"/>
  <c r="I71" i="1" l="1"/>
  <c r="N76" i="1"/>
  <c r="N75" i="1"/>
  <c r="K74" i="1"/>
</calcChain>
</file>

<file path=xl/sharedStrings.xml><?xml version="1.0" encoding="utf-8"?>
<sst xmlns="http://schemas.openxmlformats.org/spreadsheetml/2006/main" count="254" uniqueCount="156">
  <si>
    <t>PROPOSAL</t>
  </si>
  <si>
    <t>Billericay &amp; Burstead</t>
  </si>
  <si>
    <t>Wickford Crouch</t>
  </si>
  <si>
    <t>Laindon Park &amp; Fryerns</t>
  </si>
  <si>
    <t>Pitsea and Vange</t>
  </si>
  <si>
    <t>Westley Heights and Basildon Town Centre</t>
  </si>
  <si>
    <t>BA</t>
  </si>
  <si>
    <t>Chantry</t>
  </si>
  <si>
    <t>Billericay Town Council</t>
  </si>
  <si>
    <t>East</t>
  </si>
  <si>
    <t>BB</t>
  </si>
  <si>
    <t>Norsey</t>
  </si>
  <si>
    <t>BC</t>
  </si>
  <si>
    <t>St Mary`s</t>
  </si>
  <si>
    <t>BD</t>
  </si>
  <si>
    <t>Sunnymede</t>
  </si>
  <si>
    <t>BE</t>
  </si>
  <si>
    <t>Gooseberry Green</t>
  </si>
  <si>
    <t>West</t>
  </si>
  <si>
    <t>BF</t>
  </si>
  <si>
    <t>Hannakins Farm</t>
  </si>
  <si>
    <t>BG</t>
  </si>
  <si>
    <t>Lake Meadows</t>
  </si>
  <si>
    <t>BH</t>
  </si>
  <si>
    <t>Queens Park</t>
  </si>
  <si>
    <t>BI</t>
  </si>
  <si>
    <t>Great Burstead</t>
  </si>
  <si>
    <t>Great Burstead &amp; South Green</t>
  </si>
  <si>
    <t>BJ</t>
  </si>
  <si>
    <t>Little Burstead</t>
  </si>
  <si>
    <t>BK</t>
  </si>
  <si>
    <t>South Green</t>
  </si>
  <si>
    <t>BL</t>
  </si>
  <si>
    <t>Summerdale</t>
  </si>
  <si>
    <t>South West</t>
  </si>
  <si>
    <t>BM</t>
  </si>
  <si>
    <t>Tye Common</t>
  </si>
  <si>
    <t>BN</t>
  </si>
  <si>
    <t>Noak Bridge</t>
  </si>
  <si>
    <t>BO</t>
  </si>
  <si>
    <t>Ramsden Bellhouse - A</t>
  </si>
  <si>
    <t xml:space="preserve">Ramsden Bellhouse </t>
  </si>
  <si>
    <t>BP</t>
  </si>
  <si>
    <t>Ramsden Bellhouse - B</t>
  </si>
  <si>
    <t>BQ</t>
  </si>
  <si>
    <t>Ramsden Crays - A</t>
  </si>
  <si>
    <t>Ramsden Crays</t>
  </si>
  <si>
    <t>BR</t>
  </si>
  <si>
    <t>Ramsden Crays - B</t>
  </si>
  <si>
    <t>BS</t>
  </si>
  <si>
    <t>Steeple View</t>
  </si>
  <si>
    <t>BT</t>
  </si>
  <si>
    <t>Craylands</t>
  </si>
  <si>
    <t>BU</t>
  </si>
  <si>
    <t>Honeypot</t>
  </si>
  <si>
    <t>BV</t>
  </si>
  <si>
    <t>St Andrew`s</t>
  </si>
  <si>
    <t>BW</t>
  </si>
  <si>
    <t>Whitmore</t>
  </si>
  <si>
    <t>BX</t>
  </si>
  <si>
    <t>Willows</t>
  </si>
  <si>
    <t>BY</t>
  </si>
  <si>
    <t>Dunton</t>
  </si>
  <si>
    <t>BZ</t>
  </si>
  <si>
    <t>King Edward</t>
  </si>
  <si>
    <t>CA</t>
  </si>
  <si>
    <t>Merrylands</t>
  </si>
  <si>
    <t>CB</t>
  </si>
  <si>
    <t>Millhouse</t>
  </si>
  <si>
    <t>CC</t>
  </si>
  <si>
    <t>New Century</t>
  </si>
  <si>
    <t>CD</t>
  </si>
  <si>
    <t>Bluehouse</t>
  </si>
  <si>
    <t>CE</t>
  </si>
  <si>
    <t>Holy Trinity</t>
  </si>
  <si>
    <t>CF</t>
  </si>
  <si>
    <t>St Paul`s</t>
  </si>
  <si>
    <t>CG</t>
  </si>
  <si>
    <t>Somercotes</t>
  </si>
  <si>
    <t>CH</t>
  </si>
  <si>
    <t>Fairhouse</t>
  </si>
  <si>
    <t>Pitsea</t>
  </si>
  <si>
    <t>CI</t>
  </si>
  <si>
    <t>Ghyllgrove</t>
  </si>
  <si>
    <t>CJ</t>
  </si>
  <si>
    <t>Timberlog</t>
  </si>
  <si>
    <t>DA</t>
  </si>
  <si>
    <t>Dry Street</t>
  </si>
  <si>
    <t>Westley Heights</t>
  </si>
  <si>
    <t>DB</t>
  </si>
  <si>
    <t>Great Berry</t>
  </si>
  <si>
    <t>DC</t>
  </si>
  <si>
    <t>Marks Hill</t>
  </si>
  <si>
    <t>DD</t>
  </si>
  <si>
    <t>Glenmere</t>
  </si>
  <si>
    <t>DE</t>
  </si>
  <si>
    <t>Kingswood</t>
  </si>
  <si>
    <t>DF-A</t>
  </si>
  <si>
    <t>Lee Chapel South</t>
  </si>
  <si>
    <t>DF-B</t>
  </si>
  <si>
    <t>Westley Green</t>
  </si>
  <si>
    <t>DG</t>
  </si>
  <si>
    <t>Mistley</t>
  </si>
  <si>
    <t>DH</t>
  </si>
  <si>
    <t>Briscoe</t>
  </si>
  <si>
    <t>DI</t>
  </si>
  <si>
    <t>Chalvedon</t>
  </si>
  <si>
    <t>DJ</t>
  </si>
  <si>
    <t>Nevendon</t>
  </si>
  <si>
    <t>DK</t>
  </si>
  <si>
    <t>Northlands</t>
  </si>
  <si>
    <t>DL</t>
  </si>
  <si>
    <t>Tanswell</t>
  </si>
  <si>
    <t>DM</t>
  </si>
  <si>
    <t>Trenham</t>
  </si>
  <si>
    <t>DN</t>
  </si>
  <si>
    <t>Bowers Gifford</t>
  </si>
  <si>
    <t>Bowers Gifford &amp; North Benfleet</t>
  </si>
  <si>
    <t>DO</t>
  </si>
  <si>
    <t>Eversley</t>
  </si>
  <si>
    <t>DP</t>
  </si>
  <si>
    <t>Rokescroft</t>
  </si>
  <si>
    <t>DQ</t>
  </si>
  <si>
    <t>Ryedene</t>
  </si>
  <si>
    <t>DR</t>
  </si>
  <si>
    <t>St Michael`s</t>
  </si>
  <si>
    <t>DS</t>
  </si>
  <si>
    <t>Bardfield</t>
  </si>
  <si>
    <t>DT</t>
  </si>
  <si>
    <t>Luncies</t>
  </si>
  <si>
    <t>DU</t>
  </si>
  <si>
    <t>St Chad`s</t>
  </si>
  <si>
    <t>DV</t>
  </si>
  <si>
    <t>Vange Hill</t>
  </si>
  <si>
    <t>EA</t>
  </si>
  <si>
    <t>Bromfords</t>
  </si>
  <si>
    <t>Wickford Town Council</t>
  </si>
  <si>
    <t>Wickford Castledon</t>
  </si>
  <si>
    <t>EB</t>
  </si>
  <si>
    <t>St Peter`s</t>
  </si>
  <si>
    <t>EC</t>
  </si>
  <si>
    <t>Barn Hall</t>
  </si>
  <si>
    <t>Wickford North</t>
  </si>
  <si>
    <t>ED</t>
  </si>
  <si>
    <t>Highcliffe</t>
  </si>
  <si>
    <t>EE</t>
  </si>
  <si>
    <t>Shotgate</t>
  </si>
  <si>
    <t>EF</t>
  </si>
  <si>
    <t>Swan</t>
  </si>
  <si>
    <t>EG</t>
  </si>
  <si>
    <t>Oakfield</t>
  </si>
  <si>
    <t>Wickford Park</t>
  </si>
  <si>
    <t>EH</t>
  </si>
  <si>
    <t>Park Lodge</t>
  </si>
  <si>
    <t>EI</t>
  </si>
  <si>
    <t>The Wick-East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</si>
</sst>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</cellStyleXfs>
  <cellXfs count="21">
    <xf numFmtId="0" fontId="0" fillId="0" borderId="0" xfId="0"/>
    <xf numFmtId="164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4" fontId="3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 applyProtection="1">
      <alignment horizontal="center" vertical="center"/>
      <protection locked="0"/>
    </xf>
    <xf numFmtId="164" fontId="0" fillId="0" borderId="0" xfId="0" applyNumberFormat="1"/>
    <xf numFmtId="43" fontId="0" fillId="0" borderId="0" xfId="0" applyNumberFormat="1"/>
    <xf numFmtId="0" fontId="4" fillId="0" borderId="1" xfId="2" applyFont="1" applyBorder="1" applyAlignment="1">
      <alignment horizontal="center"/>
    </xf>
    <xf numFmtId="0" fontId="2" fillId="2" borderId="1" xfId="2" applyFont="1" applyFill="1" applyBorder="1" applyAlignment="1">
      <alignment horizontal="left" vertical="center"/>
    </xf>
    <xf numFmtId="0" fontId="2" fillId="2" borderId="1" xfId="3" applyFill="1" applyBorder="1" applyAlignment="1">
      <alignment horizontal="left" vertical="center"/>
    </xf>
    <xf numFmtId="0" fontId="4" fillId="0" borderId="1" xfId="2" applyFont="1" applyBorder="1"/>
    <xf numFmtId="0" fontId="4" fillId="0" borderId="2" xfId="2" applyFont="1" applyBorder="1" applyAlignment="1">
      <alignment horizontal="center"/>
    </xf>
    <xf numFmtId="0" fontId="2" fillId="2" borderId="2" xfId="2" applyFont="1" applyFill="1" applyBorder="1" applyAlignment="1">
      <alignment horizontal="left" vertical="center"/>
    </xf>
    <xf numFmtId="0" fontId="4" fillId="0" borderId="2" xfId="2" applyFont="1" applyBorder="1"/>
    <xf numFmtId="164" fontId="3" fillId="0" borderId="3" xfId="1" applyNumberFormat="1" applyFont="1" applyBorder="1" applyAlignment="1" applyProtection="1">
      <alignment horizontal="center" vertical="center"/>
      <protection locked="0"/>
    </xf>
    <xf numFmtId="0" fontId="0" fillId="0" borderId="1" xfId="0" applyBorder="1"/>
    <xf numFmtId="164" fontId="0" fillId="0" borderId="1" xfId="0" applyNumberFormat="1" applyBorder="1"/>
    <xf numFmtId="43" fontId="0" fillId="0" borderId="1" xfId="0" applyNumberFormat="1" applyBorder="1"/>
    <xf numFmtId="0" fontId="2" fillId="2" borderId="0" xfId="2" applyFont="1" applyFill="1" applyAlignment="1">
      <alignment horizontal="left" vertical="center"/>
    </xf>
    <xf numFmtId="0" fontId="4" fillId="0" borderId="0" xfId="2" applyFont="1"/>
    <xf numFmtId="0" fontId="5" fillId="0" borderId="4" xfId="0" applyFont="1" applyBorder="1" applyAlignment="1">
      <alignment horizontal="center"/>
    </xf>
  </cellXfs>
  <cellStyles count="4">
    <cellStyle name="Comma 2" xfId="1" xr:uid="{F8BF23AA-6A4F-4E30-A7EA-A0F4D2B70668}"/>
    <cellStyle name="Normal" xfId="0" builtinId="0"/>
    <cellStyle name="Normal 2" xfId="2" xr:uid="{BD749B96-2B71-4E84-9229-FC2617C0F3F8}"/>
    <cellStyle name="Normal 3" xfId="3" xr:uid="{7B23C0A4-640B-4907-A651-E2779A8E75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A59D6-3F87-4C73-B180-6C62AD3CA34C}">
  <dimension ref="A1:P87"/>
  <sheetViews>
    <sheetView tabSelected="1" topLeftCell="C1" workbookViewId="0">
      <selection activeCell="O85" sqref="O85:O86"/>
    </sheetView>
  </sheetViews>
  <sheetFormatPr defaultRowHeight="14.45"/>
  <cols>
    <col min="2" max="2" width="24.42578125" bestFit="1" customWidth="1"/>
    <col min="3" max="3" width="32.7109375" bestFit="1" customWidth="1"/>
    <col min="4" max="4" width="20.28515625" bestFit="1" customWidth="1"/>
    <col min="6" max="6" width="18.140625" customWidth="1"/>
    <col min="7" max="7" width="7.5703125" bestFit="1" customWidth="1"/>
    <col min="8" max="8" width="10.140625" bestFit="1" customWidth="1"/>
    <col min="11" max="11" width="21.5703125" bestFit="1" customWidth="1"/>
    <col min="12" max="12" width="17.42578125" bestFit="1" customWidth="1"/>
    <col min="14" max="14" width="18.42578125" bestFit="1" customWidth="1"/>
    <col min="15" max="15" width="44.140625" bestFit="1" customWidth="1"/>
  </cols>
  <sheetData>
    <row r="1" spans="1:16" ht="15.6">
      <c r="K1" s="20" t="s">
        <v>0</v>
      </c>
      <c r="L1" s="20"/>
      <c r="M1" s="20"/>
      <c r="N1" s="20"/>
      <c r="O1" s="20"/>
    </row>
    <row r="2" spans="1:16" ht="15.6">
      <c r="H2">
        <v>2029</v>
      </c>
      <c r="K2" s="8" t="s">
        <v>1</v>
      </c>
      <c r="L2" s="10" t="s">
        <v>2</v>
      </c>
      <c r="M2" s="10" t="s">
        <v>3</v>
      </c>
      <c r="N2" s="10" t="s">
        <v>4</v>
      </c>
      <c r="O2" s="10" t="s">
        <v>5</v>
      </c>
      <c r="P2" s="15"/>
    </row>
    <row r="3" spans="1:16" ht="15.6">
      <c r="A3" s="7" t="s">
        <v>6</v>
      </c>
      <c r="B3" s="8" t="s">
        <v>7</v>
      </c>
      <c r="C3" s="8" t="s">
        <v>8</v>
      </c>
      <c r="D3" s="8" t="s">
        <v>9</v>
      </c>
      <c r="E3" s="8"/>
      <c r="F3" s="8" t="s">
        <v>1</v>
      </c>
      <c r="G3" s="1">
        <v>1833</v>
      </c>
      <c r="H3" s="2">
        <v>1962.9532569169742</v>
      </c>
      <c r="K3" s="2">
        <v>1962.9532569169742</v>
      </c>
      <c r="L3" s="2"/>
      <c r="M3" s="15"/>
      <c r="N3" s="15"/>
      <c r="O3" s="15"/>
      <c r="P3" s="15"/>
    </row>
    <row r="4" spans="1:16" ht="15.6">
      <c r="A4" s="7" t="s">
        <v>10</v>
      </c>
      <c r="B4" s="8" t="s">
        <v>11</v>
      </c>
      <c r="C4" s="8" t="s">
        <v>8</v>
      </c>
      <c r="D4" s="9" t="s">
        <v>9</v>
      </c>
      <c r="E4" s="9"/>
      <c r="F4" s="8" t="s">
        <v>1</v>
      </c>
      <c r="G4" s="1">
        <v>3539</v>
      </c>
      <c r="H4" s="2">
        <v>3824.4748895109278</v>
      </c>
      <c r="K4" s="2">
        <v>3824.4748895109278</v>
      </c>
      <c r="L4" s="2"/>
      <c r="M4" s="15"/>
      <c r="N4" s="15"/>
      <c r="O4" s="15"/>
      <c r="P4" s="15"/>
    </row>
    <row r="5" spans="1:16" ht="15.6">
      <c r="A5" s="7" t="s">
        <v>12</v>
      </c>
      <c r="B5" s="8" t="s">
        <v>13</v>
      </c>
      <c r="C5" s="9" t="s">
        <v>8</v>
      </c>
      <c r="D5" s="9" t="s">
        <v>9</v>
      </c>
      <c r="E5" s="9"/>
      <c r="F5" s="9" t="s">
        <v>1</v>
      </c>
      <c r="G5" s="1">
        <v>900</v>
      </c>
      <c r="H5" s="2">
        <v>932.13381988389153</v>
      </c>
      <c r="K5" s="2">
        <v>932.13381988389153</v>
      </c>
      <c r="L5" s="2"/>
      <c r="M5" s="15"/>
      <c r="N5" s="15"/>
      <c r="O5" s="15"/>
      <c r="P5" s="15"/>
    </row>
    <row r="6" spans="1:16" ht="15.6">
      <c r="A6" s="7" t="s">
        <v>14</v>
      </c>
      <c r="B6" s="8" t="s">
        <v>15</v>
      </c>
      <c r="C6" s="9" t="s">
        <v>8</v>
      </c>
      <c r="D6" s="9" t="s">
        <v>9</v>
      </c>
      <c r="E6" s="9"/>
      <c r="F6" s="9" t="s">
        <v>1</v>
      </c>
      <c r="G6" s="1">
        <v>3145</v>
      </c>
      <c r="H6" s="2">
        <v>3379.7119848356269</v>
      </c>
      <c r="K6" s="2">
        <v>3379.7119848356269</v>
      </c>
      <c r="L6" s="15"/>
      <c r="M6" s="15"/>
      <c r="N6" s="15"/>
      <c r="O6" s="15"/>
      <c r="P6" s="15"/>
    </row>
    <row r="7" spans="1:16" ht="15.6">
      <c r="A7" s="7" t="s">
        <v>16</v>
      </c>
      <c r="B7" s="8" t="s">
        <v>17</v>
      </c>
      <c r="C7" s="9" t="s">
        <v>8</v>
      </c>
      <c r="D7" s="9" t="s">
        <v>18</v>
      </c>
      <c r="E7" s="9"/>
      <c r="F7" s="9" t="s">
        <v>1</v>
      </c>
      <c r="G7" s="1">
        <v>2601</v>
      </c>
      <c r="H7" s="2">
        <v>2811.7501851678362</v>
      </c>
      <c r="K7" s="2">
        <v>2811.7501851678362</v>
      </c>
      <c r="L7" s="15"/>
      <c r="M7" s="15"/>
      <c r="N7" s="15"/>
      <c r="O7" s="15"/>
      <c r="P7" s="15"/>
    </row>
    <row r="8" spans="1:16" ht="15.6">
      <c r="A8" s="7" t="s">
        <v>19</v>
      </c>
      <c r="B8" s="8" t="s">
        <v>20</v>
      </c>
      <c r="C8" s="9" t="s">
        <v>8</v>
      </c>
      <c r="D8" s="9" t="s">
        <v>18</v>
      </c>
      <c r="E8" s="9"/>
      <c r="F8" s="9" t="s">
        <v>1</v>
      </c>
      <c r="G8" s="1">
        <v>2115</v>
      </c>
      <c r="H8" s="2">
        <v>2156.1101803636661</v>
      </c>
      <c r="K8" s="2">
        <v>2156.1101803636661</v>
      </c>
      <c r="L8" s="15"/>
      <c r="M8" s="15"/>
      <c r="N8" s="15"/>
      <c r="O8" s="15"/>
      <c r="P8" s="15"/>
    </row>
    <row r="9" spans="1:16" ht="15.6">
      <c r="A9" s="7" t="s">
        <v>21</v>
      </c>
      <c r="B9" s="8" t="s">
        <v>22</v>
      </c>
      <c r="C9" s="9" t="s">
        <v>8</v>
      </c>
      <c r="D9" s="9" t="s">
        <v>18</v>
      </c>
      <c r="E9" s="9"/>
      <c r="F9" s="9" t="s">
        <v>1</v>
      </c>
      <c r="G9" s="1">
        <v>2673</v>
      </c>
      <c r="H9" s="2">
        <v>2865.345736025964</v>
      </c>
      <c r="K9" s="2">
        <v>2865.345736025964</v>
      </c>
      <c r="L9" s="15"/>
      <c r="M9" s="15"/>
      <c r="N9" s="15"/>
      <c r="O9" s="15"/>
      <c r="P9" s="15"/>
    </row>
    <row r="10" spans="1:16" ht="15.6">
      <c r="A10" s="7" t="s">
        <v>23</v>
      </c>
      <c r="B10" s="8" t="s">
        <v>24</v>
      </c>
      <c r="C10" s="10" t="s">
        <v>8</v>
      </c>
      <c r="D10" s="10" t="s">
        <v>18</v>
      </c>
      <c r="E10" s="10"/>
      <c r="F10" s="10" t="s">
        <v>1</v>
      </c>
      <c r="G10" s="1">
        <v>1988</v>
      </c>
      <c r="H10" s="2">
        <v>2145.1323071256152</v>
      </c>
      <c r="K10" s="2">
        <v>2145.1323071256152</v>
      </c>
      <c r="L10" s="15"/>
      <c r="M10" s="15"/>
      <c r="N10" s="15"/>
      <c r="O10" s="15"/>
      <c r="P10" s="15"/>
    </row>
    <row r="11" spans="1:16" ht="15.6">
      <c r="A11" s="7" t="s">
        <v>25</v>
      </c>
      <c r="B11" s="8" t="s">
        <v>26</v>
      </c>
      <c r="C11" s="10" t="s">
        <v>27</v>
      </c>
      <c r="D11" s="10"/>
      <c r="E11" s="10"/>
      <c r="F11" s="10" t="s">
        <v>1</v>
      </c>
      <c r="G11" s="1">
        <v>1589</v>
      </c>
      <c r="H11" s="2">
        <v>1716.9410353823046</v>
      </c>
      <c r="K11" s="2">
        <v>1716.9410353823046</v>
      </c>
      <c r="L11" s="2"/>
      <c r="M11" s="15"/>
      <c r="N11" s="15"/>
      <c r="O11" s="15"/>
      <c r="P11" s="15"/>
    </row>
    <row r="12" spans="1:16" ht="15.6">
      <c r="A12" s="7" t="s">
        <v>28</v>
      </c>
      <c r="B12" s="8" t="s">
        <v>29</v>
      </c>
      <c r="C12" s="10" t="s">
        <v>29</v>
      </c>
      <c r="D12" s="10"/>
      <c r="E12" s="10"/>
      <c r="F12" s="10" t="s">
        <v>1</v>
      </c>
      <c r="G12" s="1">
        <v>339</v>
      </c>
      <c r="H12" s="2">
        <v>370.93011833287079</v>
      </c>
      <c r="K12" s="2">
        <v>370.93011833287079</v>
      </c>
      <c r="L12" s="2"/>
      <c r="M12" s="15"/>
      <c r="N12" s="15"/>
      <c r="O12" s="15"/>
      <c r="P12" s="15"/>
    </row>
    <row r="13" spans="1:16" ht="15.6">
      <c r="A13" s="7" t="s">
        <v>30</v>
      </c>
      <c r="B13" s="8" t="s">
        <v>31</v>
      </c>
      <c r="C13" s="10" t="s">
        <v>27</v>
      </c>
      <c r="D13" s="10"/>
      <c r="E13" s="10"/>
      <c r="F13" s="10" t="s">
        <v>1</v>
      </c>
      <c r="G13" s="1">
        <v>3248</v>
      </c>
      <c r="H13" s="2">
        <v>3514.2127899872994</v>
      </c>
      <c r="K13" s="2">
        <v>3514.2127899872994</v>
      </c>
      <c r="L13" s="2"/>
      <c r="M13" s="15"/>
      <c r="N13" s="15"/>
      <c r="O13" s="15"/>
      <c r="P13" s="15"/>
    </row>
    <row r="14" spans="1:16" ht="15.6">
      <c r="A14" s="7" t="s">
        <v>32</v>
      </c>
      <c r="B14" s="8" t="s">
        <v>33</v>
      </c>
      <c r="C14" s="10" t="s">
        <v>8</v>
      </c>
      <c r="D14" s="10" t="s">
        <v>34</v>
      </c>
      <c r="E14" s="10"/>
      <c r="F14" s="10" t="s">
        <v>1</v>
      </c>
      <c r="G14" s="1">
        <v>1282</v>
      </c>
      <c r="H14" s="2">
        <v>1391.0937092146153</v>
      </c>
      <c r="K14" s="2">
        <v>1391.0937092146153</v>
      </c>
      <c r="L14" s="2"/>
      <c r="M14" s="15"/>
      <c r="N14" s="15"/>
      <c r="O14" s="15"/>
      <c r="P14" s="15"/>
    </row>
    <row r="15" spans="1:16" ht="15.6">
      <c r="A15" s="7" t="s">
        <v>35</v>
      </c>
      <c r="B15" s="8" t="s">
        <v>36</v>
      </c>
      <c r="C15" s="10" t="s">
        <v>8</v>
      </c>
      <c r="D15" s="10" t="s">
        <v>34</v>
      </c>
      <c r="E15" s="10"/>
      <c r="F15" s="10" t="s">
        <v>1</v>
      </c>
      <c r="G15" s="1">
        <v>2294</v>
      </c>
      <c r="H15" s="2">
        <v>2429.0143244865899</v>
      </c>
      <c r="I15" s="5">
        <f>SUM(H3:H15)</f>
        <v>29499.804337234182</v>
      </c>
      <c r="J15" s="5"/>
      <c r="K15" s="2">
        <v>2429.0143244865899</v>
      </c>
      <c r="L15" s="2"/>
      <c r="M15" s="15"/>
      <c r="N15" s="15"/>
      <c r="O15" s="15"/>
      <c r="P15" s="15"/>
    </row>
    <row r="16" spans="1:16" ht="15.6">
      <c r="A16" s="7" t="s">
        <v>37</v>
      </c>
      <c r="B16" s="8" t="s">
        <v>38</v>
      </c>
      <c r="C16" s="10" t="s">
        <v>38</v>
      </c>
      <c r="D16" s="10"/>
      <c r="E16" s="10"/>
      <c r="F16" s="10" t="s">
        <v>2</v>
      </c>
      <c r="G16" s="1">
        <v>2174</v>
      </c>
      <c r="H16" s="2">
        <v>2361.1275342259637</v>
      </c>
      <c r="K16" s="2"/>
      <c r="L16" s="2">
        <v>2361.1275342259637</v>
      </c>
      <c r="M16" s="2"/>
      <c r="N16" s="15"/>
      <c r="O16" s="15"/>
      <c r="P16" s="15"/>
    </row>
    <row r="17" spans="1:16" ht="15.6">
      <c r="A17" s="7" t="s">
        <v>39</v>
      </c>
      <c r="B17" s="8" t="s">
        <v>40</v>
      </c>
      <c r="C17" s="10" t="s">
        <v>41</v>
      </c>
      <c r="D17" s="10"/>
      <c r="E17" s="10"/>
      <c r="F17" s="10" t="s">
        <v>2</v>
      </c>
      <c r="G17" s="1">
        <v>639</v>
      </c>
      <c r="H17" s="2">
        <v>699.60198723496842</v>
      </c>
      <c r="K17" s="15"/>
      <c r="L17" s="2">
        <v>699.60198723496842</v>
      </c>
      <c r="M17" s="2"/>
      <c r="N17" s="15"/>
      <c r="O17" s="15"/>
      <c r="P17" s="15"/>
    </row>
    <row r="18" spans="1:16" ht="15.6">
      <c r="A18" s="7" t="s">
        <v>42</v>
      </c>
      <c r="B18" s="8" t="s">
        <v>43</v>
      </c>
      <c r="C18" s="10"/>
      <c r="D18" s="10"/>
      <c r="E18" s="10"/>
      <c r="F18" s="10" t="s">
        <v>2</v>
      </c>
      <c r="G18" s="1">
        <v>519</v>
      </c>
      <c r="H18" s="2">
        <v>565.32020511959593</v>
      </c>
      <c r="K18" s="15"/>
      <c r="L18" s="2">
        <v>565.32020511959593</v>
      </c>
      <c r="M18" s="2"/>
      <c r="N18" s="15"/>
      <c r="O18" s="15"/>
      <c r="P18" s="15"/>
    </row>
    <row r="19" spans="1:16" ht="15.6">
      <c r="A19" s="7" t="s">
        <v>44</v>
      </c>
      <c r="B19" s="8" t="s">
        <v>45</v>
      </c>
      <c r="C19" s="10" t="s">
        <v>46</v>
      </c>
      <c r="D19" s="10"/>
      <c r="E19" s="10"/>
      <c r="F19" s="10" t="s">
        <v>2</v>
      </c>
      <c r="G19" s="1">
        <v>1060</v>
      </c>
      <c r="H19" s="2">
        <v>1120.8980868294109</v>
      </c>
      <c r="K19" s="15"/>
      <c r="L19" s="2">
        <v>1120.8980868294109</v>
      </c>
      <c r="M19" s="2"/>
      <c r="N19" s="15"/>
      <c r="O19" s="15"/>
      <c r="P19" s="15"/>
    </row>
    <row r="20" spans="1:16" ht="15.6">
      <c r="A20" s="7" t="s">
        <v>47</v>
      </c>
      <c r="B20" s="8" t="s">
        <v>48</v>
      </c>
      <c r="C20" s="10"/>
      <c r="D20" s="10"/>
      <c r="E20" s="10"/>
      <c r="F20" s="10" t="s">
        <v>2</v>
      </c>
      <c r="G20" s="1">
        <v>11</v>
      </c>
      <c r="H20" s="2">
        <v>11.019734986611738</v>
      </c>
      <c r="K20" s="15"/>
      <c r="L20" s="2">
        <v>11.019734986611738</v>
      </c>
      <c r="M20" s="2"/>
      <c r="N20" s="15"/>
      <c r="O20" s="15"/>
      <c r="P20" s="15"/>
    </row>
    <row r="21" spans="1:16" ht="15.6">
      <c r="A21" s="7" t="s">
        <v>49</v>
      </c>
      <c r="B21" s="8" t="s">
        <v>50</v>
      </c>
      <c r="C21" s="10"/>
      <c r="D21" s="10"/>
      <c r="E21" s="10"/>
      <c r="F21" s="10" t="s">
        <v>2</v>
      </c>
      <c r="G21" s="1">
        <v>2267</v>
      </c>
      <c r="H21" s="2">
        <v>2425.6706973524169</v>
      </c>
      <c r="I21" s="5">
        <f>SUM(H16:H21)</f>
        <v>7183.6382457489681</v>
      </c>
      <c r="J21" s="5"/>
      <c r="K21" s="2"/>
      <c r="L21" s="2">
        <v>2425.6706973524169</v>
      </c>
      <c r="M21" s="2"/>
      <c r="N21" s="15"/>
      <c r="O21" s="15"/>
      <c r="P21" s="15"/>
    </row>
    <row r="22" spans="1:16" ht="15.6">
      <c r="A22" s="7" t="s">
        <v>51</v>
      </c>
      <c r="B22" s="8" t="s">
        <v>52</v>
      </c>
      <c r="C22" s="10"/>
      <c r="D22" s="10"/>
      <c r="E22" s="10"/>
      <c r="F22" s="10" t="s">
        <v>3</v>
      </c>
      <c r="G22" s="1">
        <v>1727</v>
      </c>
      <c r="H22" s="2">
        <v>1792.4156584842078</v>
      </c>
      <c r="K22" s="15"/>
      <c r="L22" s="15"/>
      <c r="N22" s="2">
        <v>1792.4156584842078</v>
      </c>
      <c r="O22" s="15"/>
      <c r="P22" s="15"/>
    </row>
    <row r="23" spans="1:16" ht="15.6">
      <c r="A23" s="7" t="s">
        <v>53</v>
      </c>
      <c r="B23" s="8" t="s">
        <v>54</v>
      </c>
      <c r="C23" s="10"/>
      <c r="D23" s="10"/>
      <c r="E23" s="10"/>
      <c r="F23" s="10" t="s">
        <v>3</v>
      </c>
      <c r="G23" s="1">
        <v>1434</v>
      </c>
      <c r="H23" s="2">
        <v>1552.4051236471837</v>
      </c>
      <c r="K23" s="15"/>
      <c r="L23" s="15"/>
      <c r="N23" s="15"/>
      <c r="O23" s="2">
        <v>1552.4051236471837</v>
      </c>
      <c r="P23" s="15"/>
    </row>
    <row r="24" spans="1:16" ht="15.6">
      <c r="A24" s="7" t="s">
        <v>55</v>
      </c>
      <c r="B24" s="8" t="s">
        <v>56</v>
      </c>
      <c r="C24" s="10"/>
      <c r="D24" s="10"/>
      <c r="E24" s="10"/>
      <c r="F24" s="10" t="s">
        <v>3</v>
      </c>
      <c r="G24" s="1">
        <v>2311</v>
      </c>
      <c r="H24" s="2">
        <v>2445.9906246066917</v>
      </c>
      <c r="K24" s="15"/>
      <c r="L24" s="15"/>
      <c r="M24" s="2">
        <v>2445.9906246066917</v>
      </c>
      <c r="N24" s="15"/>
      <c r="O24" s="15"/>
      <c r="P24" s="15"/>
    </row>
    <row r="25" spans="1:16" ht="15.6">
      <c r="A25" s="7" t="s">
        <v>57</v>
      </c>
      <c r="B25" s="8" t="s">
        <v>58</v>
      </c>
      <c r="C25" s="10"/>
      <c r="D25" s="10"/>
      <c r="E25" s="10"/>
      <c r="F25" s="10" t="s">
        <v>3</v>
      </c>
      <c r="G25" s="1">
        <v>3276</v>
      </c>
      <c r="H25" s="2">
        <v>4077.3178651066519</v>
      </c>
      <c r="K25" s="15"/>
      <c r="L25" s="15"/>
      <c r="M25" s="2">
        <v>4077.3178651066519</v>
      </c>
      <c r="N25" s="15"/>
      <c r="O25" s="2"/>
      <c r="P25" s="15"/>
    </row>
    <row r="26" spans="1:16" ht="15.6">
      <c r="A26" s="7" t="s">
        <v>59</v>
      </c>
      <c r="B26" s="8" t="s">
        <v>60</v>
      </c>
      <c r="C26" s="10"/>
      <c r="D26" s="10"/>
      <c r="E26" s="10"/>
      <c r="F26" s="10" t="s">
        <v>3</v>
      </c>
      <c r="G26" s="1">
        <v>1734</v>
      </c>
      <c r="H26" s="2">
        <v>1886.7503001748737</v>
      </c>
      <c r="K26" s="15"/>
      <c r="L26" s="15"/>
      <c r="M26" s="2">
        <v>1886.7503001748737</v>
      </c>
      <c r="N26" s="15"/>
      <c r="O26" s="15"/>
      <c r="P26" s="15"/>
    </row>
    <row r="27" spans="1:16" ht="15.6">
      <c r="A27" s="7" t="s">
        <v>61</v>
      </c>
      <c r="B27" s="8" t="s">
        <v>62</v>
      </c>
      <c r="C27" s="10"/>
      <c r="D27" s="10"/>
      <c r="E27" s="10"/>
      <c r="F27" s="10" t="s">
        <v>3</v>
      </c>
      <c r="G27" s="1">
        <v>330</v>
      </c>
      <c r="H27" s="2">
        <v>476.25023547027337</v>
      </c>
      <c r="I27" s="14"/>
      <c r="J27" s="14"/>
      <c r="K27" s="15"/>
      <c r="L27" s="15"/>
      <c r="M27" s="2">
        <v>476.25023547027337</v>
      </c>
      <c r="N27" s="15"/>
      <c r="O27" s="2"/>
      <c r="P27" s="15"/>
    </row>
    <row r="28" spans="1:16" ht="15.6">
      <c r="A28" s="7" t="s">
        <v>63</v>
      </c>
      <c r="B28" s="8" t="s">
        <v>64</v>
      </c>
      <c r="C28" s="10"/>
      <c r="D28" s="10"/>
      <c r="E28" s="10"/>
      <c r="F28" s="10" t="s">
        <v>3</v>
      </c>
      <c r="G28" s="1">
        <v>3836</v>
      </c>
      <c r="H28" s="2">
        <v>4114.2312115130253</v>
      </c>
      <c r="I28" s="14"/>
      <c r="J28" s="14"/>
      <c r="K28" s="15"/>
      <c r="L28" s="15"/>
      <c r="M28" s="2">
        <v>4114.2312115130253</v>
      </c>
      <c r="N28" s="15"/>
      <c r="O28" s="2"/>
      <c r="P28" s="15"/>
    </row>
    <row r="29" spans="1:16" ht="15.6">
      <c r="A29" s="7" t="s">
        <v>65</v>
      </c>
      <c r="B29" s="8" t="s">
        <v>66</v>
      </c>
      <c r="C29" s="10"/>
      <c r="D29" s="10"/>
      <c r="E29" s="10"/>
      <c r="F29" s="10" t="s">
        <v>3</v>
      </c>
      <c r="G29" s="1">
        <v>1942</v>
      </c>
      <c r="H29" s="2">
        <v>2090.4427289636224</v>
      </c>
      <c r="I29" s="14"/>
      <c r="J29" s="14"/>
      <c r="K29" s="15"/>
      <c r="L29" s="15"/>
      <c r="M29" s="2">
        <v>2090.4427289636224</v>
      </c>
      <c r="N29" s="15"/>
      <c r="O29" s="2"/>
      <c r="P29" s="15"/>
    </row>
    <row r="30" spans="1:16" ht="15.6">
      <c r="A30" s="7" t="s">
        <v>67</v>
      </c>
      <c r="B30" s="8" t="s">
        <v>68</v>
      </c>
      <c r="C30" s="10"/>
      <c r="D30" s="10"/>
      <c r="E30" s="10"/>
      <c r="F30" s="10" t="s">
        <v>3</v>
      </c>
      <c r="G30" s="1">
        <v>2597</v>
      </c>
      <c r="H30" s="2">
        <v>2817.0054260761572</v>
      </c>
      <c r="K30" s="15"/>
      <c r="L30" s="2"/>
      <c r="M30" s="2">
        <v>2817.0054260761572</v>
      </c>
      <c r="N30" s="15"/>
      <c r="O30" s="15"/>
      <c r="P30" s="15"/>
    </row>
    <row r="31" spans="1:16" ht="15.6">
      <c r="A31" s="7" t="s">
        <v>69</v>
      </c>
      <c r="B31" s="8" t="s">
        <v>70</v>
      </c>
      <c r="C31" s="10"/>
      <c r="D31" s="10"/>
      <c r="E31" s="10"/>
      <c r="F31" s="10" t="s">
        <v>3</v>
      </c>
      <c r="G31" s="1">
        <v>1291</v>
      </c>
      <c r="H31" s="2">
        <v>1338.1827086326032</v>
      </c>
      <c r="I31" s="14"/>
      <c r="J31" s="14"/>
      <c r="K31" s="15"/>
      <c r="L31" s="15"/>
      <c r="M31" s="2">
        <v>1338.1827086326032</v>
      </c>
      <c r="N31" s="15"/>
      <c r="O31" s="2"/>
      <c r="P31" s="15"/>
    </row>
    <row r="32" spans="1:16" ht="15.6">
      <c r="A32" s="7" t="s">
        <v>71</v>
      </c>
      <c r="B32" s="8" t="s">
        <v>72</v>
      </c>
      <c r="C32" s="10"/>
      <c r="D32" s="10"/>
      <c r="E32" s="10"/>
      <c r="F32" s="10" t="s">
        <v>3</v>
      </c>
      <c r="G32" s="1">
        <v>1494</v>
      </c>
      <c r="H32" s="2">
        <v>1933.6498617905274</v>
      </c>
      <c r="I32" s="14"/>
      <c r="J32" s="14"/>
      <c r="K32" s="15"/>
      <c r="L32" s="15"/>
      <c r="M32" s="2">
        <v>1933.6498617905274</v>
      </c>
      <c r="N32" s="15"/>
      <c r="O32" s="2"/>
      <c r="P32" s="15"/>
    </row>
    <row r="33" spans="1:16" ht="15.6">
      <c r="A33" s="7" t="s">
        <v>73</v>
      </c>
      <c r="B33" s="8" t="s">
        <v>74</v>
      </c>
      <c r="C33" s="10"/>
      <c r="D33" s="10"/>
      <c r="E33" s="10"/>
      <c r="F33" s="10" t="s">
        <v>3</v>
      </c>
      <c r="G33" s="1">
        <v>2262</v>
      </c>
      <c r="H33" s="2">
        <v>2451.0757091502987</v>
      </c>
      <c r="I33" s="14"/>
      <c r="J33" s="14"/>
      <c r="K33" s="15"/>
      <c r="L33" s="15"/>
      <c r="M33" s="2">
        <v>2451.0757091502987</v>
      </c>
      <c r="N33" s="15"/>
      <c r="O33" s="15"/>
      <c r="P33" s="15"/>
    </row>
    <row r="34" spans="1:16" ht="15.6">
      <c r="A34" s="7" t="s">
        <v>75</v>
      </c>
      <c r="B34" s="8" t="s">
        <v>76</v>
      </c>
      <c r="C34" s="10"/>
      <c r="D34" s="10"/>
      <c r="E34" s="10"/>
      <c r="F34" s="10" t="s">
        <v>3</v>
      </c>
      <c r="G34" s="1">
        <v>3131</v>
      </c>
      <c r="H34" s="2">
        <v>3415.6549911872771</v>
      </c>
      <c r="I34" s="14"/>
      <c r="J34" s="14"/>
      <c r="K34" s="15"/>
      <c r="L34" s="15"/>
      <c r="M34" s="2">
        <v>3415.6549911872771</v>
      </c>
      <c r="N34" s="15"/>
      <c r="O34" s="2"/>
      <c r="P34" s="15"/>
    </row>
    <row r="35" spans="1:16" ht="15.6">
      <c r="A35" s="7" t="s">
        <v>77</v>
      </c>
      <c r="B35" s="8" t="s">
        <v>78</v>
      </c>
      <c r="C35" s="10"/>
      <c r="D35" s="10"/>
      <c r="E35" s="10"/>
      <c r="F35" s="10" t="s">
        <v>3</v>
      </c>
      <c r="G35" s="1">
        <v>3229</v>
      </c>
      <c r="H35" s="2">
        <v>3444.5637438208078</v>
      </c>
      <c r="I35" s="14">
        <f>SUM(H22:H35)</f>
        <v>33835.936188624204</v>
      </c>
      <c r="J35" s="14"/>
      <c r="K35" s="15"/>
      <c r="L35" s="15"/>
      <c r="M35" s="2">
        <v>3444.5637438208078</v>
      </c>
      <c r="N35" s="15"/>
      <c r="O35" s="2"/>
      <c r="P35" s="15"/>
    </row>
    <row r="36" spans="1:16" ht="15.6">
      <c r="A36" s="7" t="s">
        <v>79</v>
      </c>
      <c r="B36" s="8" t="s">
        <v>80</v>
      </c>
      <c r="C36" s="10"/>
      <c r="D36" s="10"/>
      <c r="E36" s="10"/>
      <c r="F36" s="10" t="s">
        <v>81</v>
      </c>
      <c r="G36" s="1">
        <v>1843</v>
      </c>
      <c r="H36" s="2">
        <v>2311.9422054292309</v>
      </c>
      <c r="K36" s="15"/>
      <c r="L36" s="15"/>
      <c r="M36" s="15"/>
      <c r="N36" s="15"/>
      <c r="O36" s="2">
        <v>2311.9422054292309</v>
      </c>
      <c r="P36" s="15"/>
    </row>
    <row r="37" spans="1:16" ht="15.6">
      <c r="A37" s="7" t="s">
        <v>82</v>
      </c>
      <c r="B37" s="8" t="s">
        <v>83</v>
      </c>
      <c r="C37" s="10"/>
      <c r="D37" s="10"/>
      <c r="E37" s="10"/>
      <c r="F37" s="10" t="s">
        <v>81</v>
      </c>
      <c r="G37" s="1">
        <v>2673</v>
      </c>
      <c r="H37" s="2">
        <v>3930.3249843576391</v>
      </c>
      <c r="K37" s="15"/>
      <c r="L37" s="15"/>
      <c r="M37" s="15"/>
      <c r="N37" s="15"/>
      <c r="O37" s="2">
        <v>3930.3249843576391</v>
      </c>
      <c r="P37" s="15"/>
    </row>
    <row r="38" spans="1:16" ht="15.6">
      <c r="A38" s="7" t="s">
        <v>84</v>
      </c>
      <c r="B38" s="8" t="s">
        <v>85</v>
      </c>
      <c r="C38" s="10"/>
      <c r="D38" s="10"/>
      <c r="E38" s="10"/>
      <c r="F38" s="10" t="s">
        <v>81</v>
      </c>
      <c r="G38" s="1">
        <v>2401</v>
      </c>
      <c r="H38" s="2">
        <v>2601.7300853258375</v>
      </c>
      <c r="I38" s="5">
        <f>SUM(H36:H38)</f>
        <v>8843.9972751127061</v>
      </c>
      <c r="J38" s="5"/>
      <c r="K38" s="15"/>
      <c r="L38" s="15"/>
      <c r="M38" s="15"/>
      <c r="N38" s="15"/>
      <c r="O38" s="2">
        <v>2601.7300853258375</v>
      </c>
      <c r="P38" s="15"/>
    </row>
    <row r="39" spans="1:16" ht="15.6">
      <c r="A39" s="7" t="s">
        <v>86</v>
      </c>
      <c r="B39" s="8" t="s">
        <v>87</v>
      </c>
      <c r="C39" s="10"/>
      <c r="D39" s="10"/>
      <c r="E39" s="10"/>
      <c r="F39" s="10" t="s">
        <v>88</v>
      </c>
      <c r="G39" s="1">
        <v>131</v>
      </c>
      <c r="H39" s="2">
        <v>142.12307532748088</v>
      </c>
      <c r="K39" s="15"/>
      <c r="L39" s="15"/>
      <c r="M39" s="15"/>
      <c r="N39" s="15"/>
      <c r="O39" s="2">
        <v>142.12307532748088</v>
      </c>
      <c r="P39" s="15"/>
    </row>
    <row r="40" spans="1:16" ht="15.6">
      <c r="A40" s="7" t="s">
        <v>89</v>
      </c>
      <c r="B40" s="8" t="s">
        <v>90</v>
      </c>
      <c r="C40" s="10"/>
      <c r="D40" s="10"/>
      <c r="E40" s="10"/>
      <c r="F40" s="10" t="s">
        <v>88</v>
      </c>
      <c r="G40" s="1">
        <v>3900</v>
      </c>
      <c r="H40" s="2">
        <v>4206.4527723376914</v>
      </c>
      <c r="K40" s="15"/>
      <c r="L40" s="15"/>
      <c r="M40" s="15"/>
      <c r="N40" s="15"/>
      <c r="O40" s="2">
        <v>4206.4527723376914</v>
      </c>
      <c r="P40" s="15"/>
    </row>
    <row r="41" spans="1:16" ht="15.6">
      <c r="A41" s="7" t="s">
        <v>91</v>
      </c>
      <c r="B41" s="8" t="s">
        <v>92</v>
      </c>
      <c r="C41" s="10"/>
      <c r="D41" s="10"/>
      <c r="E41" s="10"/>
      <c r="F41" s="10" t="s">
        <v>88</v>
      </c>
      <c r="G41" s="1">
        <v>2947</v>
      </c>
      <c r="H41" s="2">
        <v>3161.1557660633066</v>
      </c>
      <c r="K41" s="15"/>
      <c r="L41" s="15"/>
      <c r="M41" s="15"/>
      <c r="N41" s="15"/>
      <c r="O41" s="2">
        <v>3161.1557660633066</v>
      </c>
      <c r="P41" s="15"/>
    </row>
    <row r="42" spans="1:16" ht="15.6">
      <c r="A42" s="7" t="s">
        <v>93</v>
      </c>
      <c r="B42" s="8" t="s">
        <v>94</v>
      </c>
      <c r="C42" s="10"/>
      <c r="D42" s="10"/>
      <c r="E42" s="10"/>
      <c r="F42" s="10" t="s">
        <v>88</v>
      </c>
      <c r="G42" s="1">
        <v>1661</v>
      </c>
      <c r="H42" s="2">
        <v>1790.557423050464</v>
      </c>
      <c r="K42" s="15"/>
      <c r="L42" s="15"/>
      <c r="M42" s="15"/>
      <c r="N42" s="15"/>
      <c r="O42" s="2">
        <v>1790.557423050464</v>
      </c>
      <c r="P42" s="15"/>
    </row>
    <row r="43" spans="1:16" ht="15.6">
      <c r="A43" s="7" t="s">
        <v>95</v>
      </c>
      <c r="B43" s="8" t="s">
        <v>96</v>
      </c>
      <c r="C43" s="10"/>
      <c r="D43" s="10"/>
      <c r="E43" s="10"/>
      <c r="F43" s="10" t="s">
        <v>88</v>
      </c>
      <c r="G43" s="1">
        <v>4382</v>
      </c>
      <c r="H43" s="2">
        <v>4646.5770984962046</v>
      </c>
      <c r="K43" s="15"/>
      <c r="L43" s="15"/>
      <c r="M43" s="15"/>
      <c r="N43" s="15"/>
      <c r="O43" s="2">
        <v>4646.5770984962046</v>
      </c>
      <c r="P43" s="15"/>
    </row>
    <row r="44" spans="1:16" ht="15.6">
      <c r="A44" s="7" t="s">
        <v>97</v>
      </c>
      <c r="B44" s="8" t="s">
        <v>98</v>
      </c>
      <c r="C44" s="10"/>
      <c r="D44" s="10"/>
      <c r="E44" s="10"/>
      <c r="F44" s="10" t="s">
        <v>88</v>
      </c>
      <c r="G44" s="1">
        <v>2882</v>
      </c>
      <c r="H44" s="2">
        <v>3902.7586171157886</v>
      </c>
      <c r="K44" s="15"/>
      <c r="L44" s="15"/>
      <c r="M44" s="15"/>
      <c r="N44" s="15"/>
      <c r="O44" s="2">
        <v>3902.7586171157886</v>
      </c>
      <c r="P44" s="15"/>
    </row>
    <row r="45" spans="1:16" ht="15.6">
      <c r="A45" s="7" t="s">
        <v>99</v>
      </c>
      <c r="B45" s="8" t="s">
        <v>100</v>
      </c>
      <c r="C45" s="10"/>
      <c r="D45" s="10"/>
      <c r="E45" s="10"/>
      <c r="F45" s="10" t="s">
        <v>88</v>
      </c>
      <c r="G45" s="1">
        <v>819</v>
      </c>
      <c r="H45" s="2">
        <v>505.45662548805092</v>
      </c>
      <c r="K45" s="15"/>
      <c r="L45" s="15"/>
      <c r="M45" s="15"/>
      <c r="N45" s="15"/>
      <c r="O45" s="2">
        <v>505.45662548805092</v>
      </c>
      <c r="P45" s="15"/>
    </row>
    <row r="46" spans="1:16" ht="15.6">
      <c r="A46" s="7" t="s">
        <v>101</v>
      </c>
      <c r="B46" s="8" t="s">
        <v>102</v>
      </c>
      <c r="C46" s="10"/>
      <c r="D46" s="10"/>
      <c r="E46" s="10"/>
      <c r="F46" s="10" t="s">
        <v>88</v>
      </c>
      <c r="G46" s="1">
        <v>725</v>
      </c>
      <c r="H46" s="2">
        <v>788.12256385744422</v>
      </c>
      <c r="I46" s="5">
        <f>SUM(H39:H46)</f>
        <v>19143.203941736432</v>
      </c>
      <c r="J46" s="5"/>
      <c r="K46" s="15"/>
      <c r="L46" s="15"/>
      <c r="M46" s="15"/>
      <c r="N46" s="15"/>
      <c r="O46" s="2">
        <v>788.12256385744422</v>
      </c>
      <c r="P46" s="15"/>
    </row>
    <row r="47" spans="1:16" ht="15.6">
      <c r="A47" s="7" t="s">
        <v>103</v>
      </c>
      <c r="B47" s="8" t="s">
        <v>104</v>
      </c>
      <c r="C47" s="10"/>
      <c r="D47" s="10"/>
      <c r="E47" s="10"/>
      <c r="F47" s="10" t="s">
        <v>81</v>
      </c>
      <c r="G47" s="1">
        <v>3863</v>
      </c>
      <c r="H47" s="2">
        <v>3890.1681606982552</v>
      </c>
      <c r="K47" s="15"/>
      <c r="L47" s="15"/>
      <c r="M47" s="15"/>
      <c r="N47" s="2">
        <v>3890.1681606982552</v>
      </c>
      <c r="O47" s="15"/>
      <c r="P47" s="15"/>
    </row>
    <row r="48" spans="1:16" ht="15.6">
      <c r="A48" s="7" t="s">
        <v>105</v>
      </c>
      <c r="B48" s="8" t="s">
        <v>106</v>
      </c>
      <c r="C48" s="10"/>
      <c r="D48" s="10"/>
      <c r="E48" s="10"/>
      <c r="F48" s="10" t="s">
        <v>81</v>
      </c>
      <c r="G48" s="1">
        <v>2351</v>
      </c>
      <c r="H48" s="2">
        <v>2569.5997229460077</v>
      </c>
      <c r="K48" s="15"/>
      <c r="L48" s="15"/>
      <c r="M48" s="15"/>
      <c r="N48" s="2">
        <v>2569.5997229460077</v>
      </c>
      <c r="O48" s="15"/>
      <c r="P48" s="15"/>
    </row>
    <row r="49" spans="1:16" ht="15.6">
      <c r="A49" s="7" t="s">
        <v>107</v>
      </c>
      <c r="B49" s="8" t="s">
        <v>108</v>
      </c>
      <c r="C49" s="10"/>
      <c r="D49" s="10"/>
      <c r="E49" s="10"/>
      <c r="F49" s="10" t="s">
        <v>81</v>
      </c>
      <c r="G49" s="1">
        <v>310</v>
      </c>
      <c r="H49" s="2">
        <v>335.4182095711314</v>
      </c>
      <c r="K49" s="15"/>
      <c r="L49" s="15"/>
      <c r="M49" s="2"/>
      <c r="N49" s="2">
        <v>335.4182095711314</v>
      </c>
      <c r="O49" s="15"/>
      <c r="P49" s="15"/>
    </row>
    <row r="50" spans="1:16" ht="15.6">
      <c r="A50" s="7" t="s">
        <v>109</v>
      </c>
      <c r="B50" s="8" t="s">
        <v>110</v>
      </c>
      <c r="C50" s="10"/>
      <c r="D50" s="10"/>
      <c r="E50" s="10"/>
      <c r="F50" s="10" t="s">
        <v>81</v>
      </c>
      <c r="G50" s="1">
        <v>949</v>
      </c>
      <c r="H50" s="2">
        <v>1032.1992891654788</v>
      </c>
      <c r="K50" s="15"/>
      <c r="L50" s="15"/>
      <c r="M50" s="15"/>
      <c r="N50" s="2">
        <v>1032.1992891654788</v>
      </c>
      <c r="O50" s="15"/>
      <c r="P50" s="15"/>
    </row>
    <row r="51" spans="1:16" ht="15.6">
      <c r="A51" s="7" t="s">
        <v>111</v>
      </c>
      <c r="B51" s="8" t="s">
        <v>112</v>
      </c>
      <c r="C51" s="10"/>
      <c r="D51" s="10"/>
      <c r="E51" s="10"/>
      <c r="F51" s="10" t="s">
        <v>81</v>
      </c>
      <c r="G51" s="1">
        <v>351</v>
      </c>
      <c r="H51" s="2">
        <v>381.26238391720369</v>
      </c>
      <c r="K51" s="15"/>
      <c r="L51" s="15"/>
      <c r="M51" s="15"/>
      <c r="N51" s="2">
        <v>381.26238391720369</v>
      </c>
      <c r="O51" s="15"/>
      <c r="P51" s="15"/>
    </row>
    <row r="52" spans="1:16" ht="15.6">
      <c r="A52" s="7" t="s">
        <v>113</v>
      </c>
      <c r="B52" s="8" t="s">
        <v>114</v>
      </c>
      <c r="C52" s="10"/>
      <c r="D52" s="10"/>
      <c r="E52" s="10"/>
      <c r="F52" s="10" t="s">
        <v>81</v>
      </c>
      <c r="G52" s="1">
        <v>1393</v>
      </c>
      <c r="H52" s="2">
        <v>1528.8704020493064</v>
      </c>
      <c r="K52" s="15"/>
      <c r="L52" s="15"/>
      <c r="M52" s="15"/>
      <c r="N52" s="2">
        <v>1528.8704020493064</v>
      </c>
      <c r="O52" s="15"/>
      <c r="P52" s="15"/>
    </row>
    <row r="53" spans="1:16" ht="15.6">
      <c r="A53" s="7" t="s">
        <v>115</v>
      </c>
      <c r="B53" s="8" t="s">
        <v>116</v>
      </c>
      <c r="C53" s="10" t="s">
        <v>117</v>
      </c>
      <c r="D53" s="10"/>
      <c r="E53" s="10"/>
      <c r="F53" s="10" t="s">
        <v>81</v>
      </c>
      <c r="G53" s="1">
        <v>1611</v>
      </c>
      <c r="H53" s="2">
        <v>1737.9472683843187</v>
      </c>
      <c r="K53" s="15"/>
      <c r="L53" s="15"/>
      <c r="M53" s="15"/>
      <c r="N53" s="2">
        <v>1737.9472683843187</v>
      </c>
      <c r="O53" s="15"/>
      <c r="P53" s="15"/>
    </row>
    <row r="54" spans="1:16" ht="15.6">
      <c r="A54" s="7" t="s">
        <v>118</v>
      </c>
      <c r="B54" s="8" t="s">
        <v>119</v>
      </c>
      <c r="C54" s="10"/>
      <c r="D54" s="10"/>
      <c r="E54" s="10"/>
      <c r="F54" s="10" t="s">
        <v>81</v>
      </c>
      <c r="G54" s="1">
        <v>2783</v>
      </c>
      <c r="H54" s="2">
        <v>3026.2862354936169</v>
      </c>
      <c r="K54" s="15"/>
      <c r="L54" s="15"/>
      <c r="M54" s="15"/>
      <c r="N54" s="2">
        <v>3026.2862354936169</v>
      </c>
      <c r="O54" s="15"/>
      <c r="P54" s="15"/>
    </row>
    <row r="55" spans="1:16" ht="15.6">
      <c r="A55" s="7" t="s">
        <v>120</v>
      </c>
      <c r="B55" s="8" t="s">
        <v>121</v>
      </c>
      <c r="C55" s="10"/>
      <c r="D55" s="10"/>
      <c r="E55" s="10"/>
      <c r="F55" s="10" t="s">
        <v>81</v>
      </c>
      <c r="G55" s="1">
        <v>2610</v>
      </c>
      <c r="H55" s="2">
        <v>2823.7951979112108</v>
      </c>
      <c r="K55" s="15"/>
      <c r="L55" s="15"/>
      <c r="M55" s="15"/>
      <c r="N55" s="2">
        <v>2823.7951979112108</v>
      </c>
      <c r="O55" s="15"/>
      <c r="P55" s="15"/>
    </row>
    <row r="56" spans="1:16" ht="15.6">
      <c r="A56" s="7" t="s">
        <v>122</v>
      </c>
      <c r="B56" s="8" t="s">
        <v>123</v>
      </c>
      <c r="C56" s="10"/>
      <c r="D56" s="10"/>
      <c r="E56" s="10"/>
      <c r="F56" s="10" t="s">
        <v>81</v>
      </c>
      <c r="G56" s="1">
        <v>1619</v>
      </c>
      <c r="H56" s="2">
        <v>1766.2616637851315</v>
      </c>
      <c r="K56" s="15"/>
      <c r="L56" s="15"/>
      <c r="M56" s="15"/>
      <c r="N56" s="2">
        <v>1766.2616637851315</v>
      </c>
      <c r="O56" s="15"/>
      <c r="P56" s="15"/>
    </row>
    <row r="57" spans="1:16" ht="15.6">
      <c r="A57" s="7" t="s">
        <v>124</v>
      </c>
      <c r="B57" s="8" t="s">
        <v>125</v>
      </c>
      <c r="C57" s="10"/>
      <c r="D57" s="10"/>
      <c r="E57" s="10"/>
      <c r="F57" s="10" t="s">
        <v>81</v>
      </c>
      <c r="G57" s="1">
        <v>457</v>
      </c>
      <c r="H57" s="2">
        <v>502.04386999349782</v>
      </c>
      <c r="K57" s="15"/>
      <c r="L57" s="15"/>
      <c r="M57" s="15"/>
      <c r="N57" s="2">
        <v>502.04386999349782</v>
      </c>
      <c r="O57" s="15"/>
      <c r="P57" s="15"/>
    </row>
    <row r="58" spans="1:16" ht="15.6">
      <c r="A58" s="7" t="s">
        <v>126</v>
      </c>
      <c r="B58" s="8" t="s">
        <v>127</v>
      </c>
      <c r="C58" s="10"/>
      <c r="D58" s="10"/>
      <c r="E58" s="10"/>
      <c r="F58" s="10" t="s">
        <v>81</v>
      </c>
      <c r="G58" s="1">
        <v>968</v>
      </c>
      <c r="H58" s="2">
        <v>1047.8935560262885</v>
      </c>
      <c r="K58" s="15"/>
      <c r="L58" s="15"/>
      <c r="M58" s="15"/>
      <c r="N58" s="2">
        <v>1047.8935560262885</v>
      </c>
      <c r="O58" s="15"/>
      <c r="P58" s="15"/>
    </row>
    <row r="59" spans="1:16" ht="15.6">
      <c r="A59" s="7" t="s">
        <v>128</v>
      </c>
      <c r="B59" s="8" t="s">
        <v>129</v>
      </c>
      <c r="C59" s="10"/>
      <c r="D59" s="10"/>
      <c r="E59" s="10"/>
      <c r="F59" s="10" t="s">
        <v>81</v>
      </c>
      <c r="G59" s="1">
        <v>2702</v>
      </c>
      <c r="H59" s="2">
        <v>2915.88087680947</v>
      </c>
      <c r="K59" s="15"/>
      <c r="L59" s="15"/>
      <c r="M59" s="15"/>
      <c r="N59" s="2">
        <v>2915.88087680947</v>
      </c>
      <c r="O59" s="15"/>
      <c r="P59" s="15"/>
    </row>
    <row r="60" spans="1:16" ht="15.6">
      <c r="A60" s="7" t="s">
        <v>130</v>
      </c>
      <c r="B60" s="8" t="s">
        <v>131</v>
      </c>
      <c r="C60" s="10"/>
      <c r="D60" s="10"/>
      <c r="E60" s="10"/>
      <c r="F60" s="10" t="s">
        <v>81</v>
      </c>
      <c r="G60" s="1">
        <v>1452</v>
      </c>
      <c r="H60" s="2">
        <v>1563.47895950465</v>
      </c>
      <c r="K60" s="15"/>
      <c r="L60" s="15"/>
      <c r="M60" s="15"/>
      <c r="N60" s="2">
        <v>1563.47895950465</v>
      </c>
      <c r="O60" s="15"/>
      <c r="P60" s="15"/>
    </row>
    <row r="61" spans="1:16" ht="15.6">
      <c r="A61" s="7" t="s">
        <v>132</v>
      </c>
      <c r="B61" s="8" t="s">
        <v>133</v>
      </c>
      <c r="C61" s="10"/>
      <c r="D61" s="10"/>
      <c r="E61" s="10"/>
      <c r="F61" s="10" t="s">
        <v>81</v>
      </c>
      <c r="G61" s="1">
        <v>1941</v>
      </c>
      <c r="H61" s="2">
        <v>2058.0022480323018</v>
      </c>
      <c r="I61" s="5">
        <f>SUM(H47:H61)</f>
        <v>27179.108044287867</v>
      </c>
      <c r="J61" s="5"/>
      <c r="K61" s="15"/>
      <c r="L61" s="15"/>
      <c r="M61" s="15"/>
      <c r="N61" s="2">
        <v>2058.0022480323018</v>
      </c>
      <c r="O61" s="15"/>
      <c r="P61" s="15"/>
    </row>
    <row r="62" spans="1:16" ht="15.6">
      <c r="A62" s="7" t="s">
        <v>134</v>
      </c>
      <c r="B62" s="8" t="s">
        <v>135</v>
      </c>
      <c r="C62" s="10" t="s">
        <v>136</v>
      </c>
      <c r="D62" s="10" t="s">
        <v>137</v>
      </c>
      <c r="E62" s="10"/>
      <c r="F62" s="10" t="s">
        <v>2</v>
      </c>
      <c r="G62" s="1">
        <v>2944</v>
      </c>
      <c r="H62" s="2">
        <v>3174.2151284735328</v>
      </c>
      <c r="K62" s="15"/>
      <c r="L62" s="2">
        <v>3174.2151284735328</v>
      </c>
      <c r="M62" s="2"/>
      <c r="N62" s="15"/>
      <c r="O62" s="15"/>
      <c r="P62" s="15"/>
    </row>
    <row r="63" spans="1:16" ht="15.6">
      <c r="A63" s="7" t="s">
        <v>138</v>
      </c>
      <c r="B63" s="8" t="s">
        <v>139</v>
      </c>
      <c r="C63" s="10" t="s">
        <v>136</v>
      </c>
      <c r="D63" s="10" t="s">
        <v>137</v>
      </c>
      <c r="E63" s="10"/>
      <c r="F63" s="10" t="s">
        <v>2</v>
      </c>
      <c r="G63" s="1">
        <v>3470</v>
      </c>
      <c r="H63" s="2">
        <v>3587.7177732612927</v>
      </c>
      <c r="K63" s="15"/>
      <c r="L63" s="2">
        <v>3587.7177732612927</v>
      </c>
      <c r="M63" s="2"/>
      <c r="N63" s="15"/>
      <c r="O63" s="15"/>
      <c r="P63" s="15"/>
    </row>
    <row r="64" spans="1:16" ht="15.6">
      <c r="A64" s="7" t="s">
        <v>140</v>
      </c>
      <c r="B64" s="8" t="s">
        <v>141</v>
      </c>
      <c r="C64" s="10" t="s">
        <v>136</v>
      </c>
      <c r="D64" s="10" t="s">
        <v>142</v>
      </c>
      <c r="E64" s="10"/>
      <c r="F64" s="10" t="s">
        <v>2</v>
      </c>
      <c r="G64" s="1">
        <v>1272</v>
      </c>
      <c r="H64" s="2">
        <v>1370.1850943778347</v>
      </c>
      <c r="K64" s="15"/>
      <c r="L64" s="2">
        <v>1370.1850943778347</v>
      </c>
      <c r="M64" s="2"/>
      <c r="N64" s="2"/>
      <c r="O64" s="15"/>
      <c r="P64" s="15"/>
    </row>
    <row r="65" spans="1:16" ht="15.6">
      <c r="A65" s="7" t="s">
        <v>143</v>
      </c>
      <c r="B65" s="8" t="s">
        <v>144</v>
      </c>
      <c r="C65" s="10" t="s">
        <v>136</v>
      </c>
      <c r="D65" s="10" t="s">
        <v>142</v>
      </c>
      <c r="E65" s="10"/>
      <c r="F65" s="10" t="s">
        <v>2</v>
      </c>
      <c r="G65" s="1">
        <v>4493</v>
      </c>
      <c r="H65" s="2">
        <v>4831.1458218631533</v>
      </c>
      <c r="K65" s="15"/>
      <c r="L65" s="2">
        <v>4831.1458218631533</v>
      </c>
      <c r="M65" s="15"/>
      <c r="N65" s="2"/>
      <c r="O65" s="15"/>
      <c r="P65" s="15"/>
    </row>
    <row r="66" spans="1:16" ht="15.6">
      <c r="A66" s="7" t="s">
        <v>145</v>
      </c>
      <c r="B66" s="8" t="s">
        <v>146</v>
      </c>
      <c r="C66" s="10" t="s">
        <v>146</v>
      </c>
      <c r="D66" s="10"/>
      <c r="E66" s="10"/>
      <c r="F66" s="10" t="s">
        <v>2</v>
      </c>
      <c r="G66" s="1">
        <v>2819</v>
      </c>
      <c r="H66" s="2">
        <v>3050.4557669964711</v>
      </c>
      <c r="K66" s="15"/>
      <c r="L66" s="2">
        <v>3050.4557669964711</v>
      </c>
      <c r="M66" s="15"/>
      <c r="N66" s="2"/>
      <c r="O66" s="15"/>
      <c r="P66" s="15"/>
    </row>
    <row r="67" spans="1:16" ht="15.6">
      <c r="A67" s="7" t="s">
        <v>147</v>
      </c>
      <c r="B67" s="8" t="s">
        <v>148</v>
      </c>
      <c r="C67" s="10" t="s">
        <v>136</v>
      </c>
      <c r="D67" s="10" t="s">
        <v>142</v>
      </c>
      <c r="E67" s="10"/>
      <c r="F67" s="10" t="s">
        <v>2</v>
      </c>
      <c r="G67" s="1">
        <v>1725</v>
      </c>
      <c r="H67" s="2">
        <v>1983.1218303445273</v>
      </c>
      <c r="K67" s="15"/>
      <c r="L67" s="2">
        <v>1983.1218303445273</v>
      </c>
      <c r="M67" s="2"/>
      <c r="N67" s="2"/>
      <c r="O67" s="15"/>
      <c r="P67" s="15"/>
    </row>
    <row r="68" spans="1:16" ht="15.6">
      <c r="A68" s="7" t="s">
        <v>149</v>
      </c>
      <c r="B68" s="8" t="s">
        <v>150</v>
      </c>
      <c r="C68" s="10" t="s">
        <v>136</v>
      </c>
      <c r="D68" s="10" t="s">
        <v>151</v>
      </c>
      <c r="E68" s="10"/>
      <c r="F68" s="10" t="s">
        <v>2</v>
      </c>
      <c r="G68" s="1">
        <v>2425</v>
      </c>
      <c r="H68" s="2">
        <v>2626.9480832019226</v>
      </c>
      <c r="K68" s="15"/>
      <c r="L68" s="2">
        <v>2626.9480832019226</v>
      </c>
      <c r="M68" s="2"/>
      <c r="N68" s="15"/>
      <c r="O68" s="15"/>
      <c r="P68" s="15"/>
    </row>
    <row r="69" spans="1:16" ht="15.6">
      <c r="A69" s="7" t="s">
        <v>152</v>
      </c>
      <c r="B69" s="8" t="s">
        <v>153</v>
      </c>
      <c r="C69" s="10" t="s">
        <v>136</v>
      </c>
      <c r="D69" s="10" t="s">
        <v>151</v>
      </c>
      <c r="E69" s="10"/>
      <c r="F69" s="10" t="s">
        <v>2</v>
      </c>
      <c r="G69" s="1">
        <v>1191</v>
      </c>
      <c r="H69" s="2">
        <v>1284.1766572805345</v>
      </c>
      <c r="K69" s="15"/>
      <c r="L69" s="2">
        <v>1284.1766572805345</v>
      </c>
      <c r="M69" s="2"/>
      <c r="N69" s="15"/>
      <c r="O69" s="15"/>
      <c r="P69" s="15"/>
    </row>
    <row r="70" spans="1:16" ht="15.95" thickBot="1">
      <c r="A70" s="11" t="s">
        <v>154</v>
      </c>
      <c r="B70" s="12" t="s">
        <v>155</v>
      </c>
      <c r="C70" s="13" t="s">
        <v>136</v>
      </c>
      <c r="D70" s="13" t="s">
        <v>151</v>
      </c>
      <c r="E70" s="13"/>
      <c r="F70" s="13" t="s">
        <v>2</v>
      </c>
      <c r="G70" s="3">
        <v>3716</v>
      </c>
      <c r="H70" s="4">
        <v>3952.8350847208721</v>
      </c>
      <c r="I70" s="5">
        <f>SUM(H62:H70)</f>
        <v>25860.801240520141</v>
      </c>
      <c r="J70" s="5"/>
      <c r="K70" s="15"/>
      <c r="L70" s="4">
        <v>3952.8350847208721</v>
      </c>
      <c r="M70" s="2"/>
      <c r="N70" s="2"/>
      <c r="O70" s="15"/>
      <c r="P70" s="15"/>
    </row>
    <row r="71" spans="1:16">
      <c r="H71" s="5">
        <f>SUM(H3:H70)</f>
        <v>151546.48927326448</v>
      </c>
      <c r="I71" s="5">
        <f t="shared" ref="I71:O71" si="0">SUM(I3:I70)</f>
        <v>151546.48927326451</v>
      </c>
      <c r="J71" s="5"/>
      <c r="K71" s="16">
        <f t="shared" si="0"/>
        <v>29499.804337234182</v>
      </c>
      <c r="L71" s="16">
        <f>SUM(L3:L70)</f>
        <v>33044.439486269112</v>
      </c>
      <c r="M71" s="16">
        <f t="shared" si="0"/>
        <v>30491.115406492812</v>
      </c>
      <c r="N71" s="16">
        <f t="shared" si="0"/>
        <v>28971.523702772072</v>
      </c>
      <c r="O71" s="16">
        <f t="shared" si="0"/>
        <v>29539.606340496324</v>
      </c>
      <c r="P71" s="15"/>
    </row>
    <row r="72" spans="1:16">
      <c r="K72" s="15"/>
      <c r="L72" s="15"/>
      <c r="M72" s="15"/>
      <c r="N72" s="15"/>
      <c r="O72" s="15"/>
      <c r="P72" s="15"/>
    </row>
    <row r="73" spans="1:16">
      <c r="H73" s="5">
        <f>SUM(H3:H70)</f>
        <v>151546.48927326448</v>
      </c>
      <c r="K73" s="17"/>
      <c r="L73" s="15"/>
      <c r="M73" s="15"/>
      <c r="N73" s="15"/>
      <c r="O73" s="15"/>
      <c r="P73" s="15"/>
    </row>
    <row r="74" spans="1:16">
      <c r="H74" s="6">
        <f>H73/9</f>
        <v>16838.498808140499</v>
      </c>
      <c r="K74" s="17">
        <f>H74*1.1</f>
        <v>18522.348688954549</v>
      </c>
      <c r="L74" s="17">
        <f>H74*0.9</f>
        <v>15154.648927326449</v>
      </c>
      <c r="M74" s="15"/>
      <c r="N74" s="15"/>
      <c r="O74" s="15"/>
      <c r="P74" s="15"/>
    </row>
    <row r="75" spans="1:16">
      <c r="K75" s="15"/>
      <c r="L75" s="15"/>
      <c r="M75" s="15"/>
      <c r="N75" s="17">
        <f>H74*5</f>
        <v>84192.494040702499</v>
      </c>
      <c r="O75" s="15"/>
      <c r="P75" s="15"/>
    </row>
    <row r="76" spans="1:16">
      <c r="K76" s="15"/>
      <c r="L76" s="15"/>
      <c r="M76" s="15"/>
      <c r="N76" s="17">
        <f>H74*4</f>
        <v>67353.995232561996</v>
      </c>
      <c r="O76" s="15"/>
      <c r="P76" s="15"/>
    </row>
    <row r="83" spans="6:7" ht="15.6">
      <c r="F83" s="18"/>
      <c r="G83" s="5"/>
    </row>
    <row r="84" spans="6:7" ht="15.6">
      <c r="F84" s="19"/>
      <c r="G84" s="5"/>
    </row>
    <row r="85" spans="6:7" ht="15.6">
      <c r="F85" s="19"/>
      <c r="G85" s="5"/>
    </row>
    <row r="86" spans="6:7" ht="15.6">
      <c r="F86" s="19"/>
      <c r="G86" s="5"/>
    </row>
    <row r="87" spans="6:7" ht="15.6">
      <c r="F87" s="19"/>
      <c r="G87" s="5"/>
    </row>
  </sheetData>
  <mergeCells count="1">
    <mergeCell ref="K1:O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383954fa-2a65-4d57-99ac-c02654c3af93" ContentTypeId="0x010100E7BD6A8A66F7CB4BBA2B02F0531791BE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Review Core Document" ma:contentTypeID="0x010100E7BD6A8A66F7CB4BBA2B02F0531791BE0026A9A75CCCA16F4693F1FE45F71519DE004CE257FA2195F947852F0DF11D802293" ma:contentTypeVersion="22" ma:contentTypeDescription="Parent Document Content Type for all review documents" ma:contentTypeScope="" ma:versionID="b31cccded2e67a165d5b3ccbf13737a6">
  <xsd:schema xmlns:xsd="http://www.w3.org/2001/XMLSchema" xmlns:xs="http://www.w3.org/2001/XMLSchema" xmlns:p="http://schemas.microsoft.com/office/2006/metadata/properties" xmlns:ns1="http://schemas.microsoft.com/sharepoint/v3" xmlns:ns2="07a766d4-cf60-4260-9f49-242aaa07e1bd" xmlns:ns3="d23c6157-5623-4293-b83e-785d6ba7de2d" xmlns:ns4="1e1b2369-a42f-4716-86c1-8c3be5009fa9" targetNamespace="http://schemas.microsoft.com/office/2006/metadata/properties" ma:root="true" ma:fieldsID="73f19ea8d3e999359f6e8df68e449b2c" ns1:_="" ns2:_="" ns3:_="" ns4:_="">
    <xsd:import namespace="http://schemas.microsoft.com/sharepoint/v3"/>
    <xsd:import namespace="07a766d4-cf60-4260-9f49-242aaa07e1bd"/>
    <xsd:import namespace="d23c6157-5623-4293-b83e-785d6ba7de2d"/>
    <xsd:import namespace="1e1b2369-a42f-4716-86c1-8c3be5009fa9"/>
    <xsd:element name="properties">
      <xsd:complexType>
        <xsd:sequence>
          <xsd:element name="documentManagement">
            <xsd:complexType>
              <xsd:all>
                <xsd:element ref="ns2:Retention_x0020_Period" minOccurs="0"/>
                <xsd:element ref="ns2:Retention_x0020_Date" minOccurs="0"/>
                <xsd:element ref="ns3:Review_x0020_Document_x0020_Type" minOccurs="0"/>
                <xsd:element ref="ns2:d08e702f979e48d3863205ea645082c2" minOccurs="0"/>
                <xsd:element ref="ns2:TaxCatchAll" minOccurs="0"/>
                <xsd:element ref="ns2:TaxCatchAllLabel" minOccurs="0"/>
                <xsd:element ref="ns2:AuthorityType" minOccurs="0"/>
                <xsd:element ref="ns2:ReviewType" minOccurs="0"/>
                <xsd:element ref="ns2:ReviewStage" minOccurs="0"/>
                <xsd:element ref="ns2:ReferenceYear" minOccurs="0"/>
                <xsd:element ref="ns2:ForLeadCommissionerReview" minOccurs="0"/>
                <xsd:element ref="ns1:_dlc_Exempt" minOccurs="0"/>
                <xsd:element ref="ns1:_dlc_ExpireDateSaved" minOccurs="0"/>
                <xsd:element ref="ns1:_dlc_ExpireDate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lcf76f155ced4ddcb4097134ff3c332f" minOccurs="0"/>
                <xsd:element ref="ns4:MediaServiceObjectDetectorVersions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20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21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2" nillable="true" ma:displayName="Expiration Date" ma:hidden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766d4-cf60-4260-9f49-242aaa07e1bd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nillable="true" ma:displayName="Retention Period" ma:default="7 years" ma:format="Dropdown" ma:internalName="Retention_x0020_Period">
      <xsd:simpleType>
        <xsd:restriction base="dms:Choice">
          <xsd:enumeration value="1 year"/>
          <xsd:enumeration value="2 years"/>
          <xsd:enumeration value="5 years"/>
          <xsd:enumeration value="7 years"/>
          <xsd:enumeration value="10 years"/>
          <xsd:enumeration value="Forever"/>
        </xsd:restriction>
      </xsd:simpleType>
    </xsd:element>
    <xsd:element name="Retention_x0020_Date" ma:index="9" nillable="true" ma:displayName="Retention Date" ma:format="DateOnly" ma:internalName="Retention_x0020_Date">
      <xsd:simpleType>
        <xsd:restriction base="dms:DateTime"/>
      </xsd:simpleType>
    </xsd:element>
    <xsd:element name="d08e702f979e48d3863205ea645082c2" ma:index="11" nillable="true" ma:taxonomy="true" ma:internalName="d08e702f979e48d3863205ea645082c2" ma:taxonomyFieldName="AuthorityName" ma:displayName="Authority Name" ma:default="" ma:fieldId="{d08e702f-979e-48d3-8632-05ea645082c2}" ma:sspId="383954fa-2a65-4d57-99ac-c02654c3af93" ma:termSetId="03d472b9-8750-4dc0-849b-744119b6ca6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6f04521f-637e-4e23-8669-6f9fed0d6df7}" ma:internalName="TaxCatchAll" ma:showField="CatchAllData" ma:web="d23c6157-5623-4293-b83e-785d6ba7d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f04521f-637e-4e23-8669-6f9fed0d6df7}" ma:internalName="TaxCatchAllLabel" ma:readOnly="true" ma:showField="CatchAllDataLabel" ma:web="d23c6157-5623-4293-b83e-785d6ba7d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uthorityType" ma:index="15" nillable="true" ma:displayName="Authority Type" ma:format="Dropdown" ma:internalName="AuthorityType">
      <xsd:simpleType>
        <xsd:restriction base="dms:Choice">
          <xsd:enumeration value="County Council"/>
          <xsd:enumeration value="District Council"/>
          <xsd:enumeration value="Unitary County"/>
          <xsd:enumeration value="Unitary District"/>
          <xsd:enumeration value="London Borough"/>
          <xsd:enumeration value="Metropolitan District"/>
        </xsd:restriction>
      </xsd:simpleType>
    </xsd:element>
    <xsd:element name="ReviewType" ma:index="16" nillable="true" ma:displayName="Review Type" ma:format="Dropdown" ma:indexed="true" ma:internalName="ReviewType">
      <xsd:simpleType>
        <xsd:restriction base="dms:Choice">
          <xsd:enumeration value="Intervention"/>
          <xsd:enumeration value="Request"/>
          <xsd:enumeration value="Intervention &amp; Request"/>
          <xsd:enumeration value="PER"/>
          <xsd:enumeration value="PER &amp; Intervention"/>
          <xsd:enumeration value="PER &amp; Request"/>
          <xsd:enumeration value="PER, Intervention &amp; Request"/>
        </xsd:restriction>
      </xsd:simpleType>
    </xsd:element>
    <xsd:element name="ReviewStage" ma:index="17" nillable="true" ma:displayName="Review Stage" ma:format="Dropdown" ma:internalName="ReviewStage">
      <xsd:simpleType>
        <xsd:restriction base="dms:Choice">
          <xsd:enumeration value="Preliminary"/>
          <xsd:enumeration value="Council Size"/>
          <xsd:enumeration value="Draft Recommendations"/>
          <xsd:enumeration value="Final Recommendations"/>
          <xsd:enumeration value="Order"/>
        </xsd:restriction>
      </xsd:simpleType>
    </xsd:element>
    <xsd:element name="ReferenceYear" ma:index="18" nillable="true" ma:displayName="Reference Year" ma:format="Dropdown" ma:internalName="ReferenceYear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  <xsd:enumeration value="2027"/>
          <xsd:enumeration value="2028"/>
          <xsd:enumeration value="2029"/>
          <xsd:enumeration value="2030"/>
        </xsd:restriction>
      </xsd:simpleType>
    </xsd:element>
    <xsd:element name="ForLeadCommissionerReview" ma:index="19" nillable="true" ma:displayName="For Lead Commissioner Review" ma:default="0" ma:internalName="ForLeadCommissionerReview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c6157-5623-4293-b83e-785d6ba7de2d" elementFormDefault="qualified">
    <xsd:import namespace="http://schemas.microsoft.com/office/2006/documentManagement/types"/>
    <xsd:import namespace="http://schemas.microsoft.com/office/infopath/2007/PartnerControls"/>
    <xsd:element name="Review_x0020_Document_x0020_Type" ma:index="10" nillable="true" ma:displayName="Review Document Type" ma:format="Dropdown" ma:internalName="Review_x0020_Document_x0020_Type">
      <xsd:simpleType>
        <xsd:restriction base="dms:Choice">
          <xsd:enumeration value="Audit Trail - Draft Recom"/>
          <xsd:enumeration value="Briefing notes"/>
          <xsd:enumeration value="Checklist"/>
          <xsd:enumeration value="Correspondence"/>
          <xsd:enumeration value="Council Size Report"/>
          <xsd:enumeration value="Draft Recom Mapping"/>
          <xsd:enumeration value="Draft Recom Report"/>
          <xsd:enumeration value="Electorate Form"/>
          <xsd:enumeration value="General Information"/>
          <xsd:enumeration value="Launch"/>
          <xsd:enumeration value="Launch"/>
          <xsd:enumeration value="Meeting Minutes"/>
          <xsd:enumeration value="Pen Portrait"/>
          <xsd:enumeration value="Preliminary Correspondence"/>
          <xsd:enumeration value="Preliminary Mapping"/>
          <xsd:enumeration value="Press Cutting"/>
          <xsd:enumeration value="Requests for Add Info"/>
          <xsd:enumeration value="Review Form"/>
          <xsd:enumeration value="Scheme Development"/>
          <xsd:enumeration value="Submissions - Council Size Stage"/>
          <xsd:enumeration value="Submissions - Warding Stag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b2369-a42f-4716-86c1-8c3be5009f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32" nillable="true" ma:taxonomy="true" ma:internalName="lcf76f155ced4ddcb4097134ff3c332f" ma:taxonomyFieldName="MediaServiceImageTags" ma:displayName="Image Tags" ma:readOnly="false" ma:fieldId="{5cf76f15-5ced-4ddc-b409-7134ff3c332f}" ma:taxonomyMulti="true" ma:sspId="383954fa-2a65-4d57-99ac-c02654c3af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3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e1b2369-a42f-4716-86c1-8c3be5009fa9">
      <Terms xmlns="http://schemas.microsoft.com/office/infopath/2007/PartnerControls"/>
    </lcf76f155ced4ddcb4097134ff3c332f>
    <Review_x0020_Document_x0020_Type xmlns="d23c6157-5623-4293-b83e-785d6ba7de2d" xsi:nil="true"/>
    <AuthorityType xmlns="07a766d4-cf60-4260-9f49-242aaa07e1bd">County Council</AuthorityType>
    <ReferenceYear xmlns="07a766d4-cf60-4260-9f49-242aaa07e1bd">2022</ReferenceYear>
    <Retention_x0020_Date xmlns="07a766d4-cf60-4260-9f49-242aaa07e1bd" xsi:nil="true"/>
    <Retention_x0020_Period xmlns="07a766d4-cf60-4260-9f49-242aaa07e1bd">7 years</Retention_x0020_Period>
    <ForLeadCommissionerReview xmlns="07a766d4-cf60-4260-9f49-242aaa07e1bd">false</ForLeadCommissionerReview>
    <ReviewType xmlns="07a766d4-cf60-4260-9f49-242aaa07e1bd">PER &amp; Intervention</ReviewType>
    <ReviewStage xmlns="07a766d4-cf60-4260-9f49-242aaa07e1bd" xsi:nil="true"/>
    <d08e702f979e48d3863205ea645082c2 xmlns="07a766d4-cf60-4260-9f49-242aaa07e1b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Essex</TermName>
          <TermId xmlns="http://schemas.microsoft.com/office/infopath/2007/PartnerControls">d8dd1254-d21d-4e9b-9524-08f6a47a7991</TermId>
        </TermInfo>
      </Terms>
    </d08e702f979e48d3863205ea645082c2>
    <TaxCatchAll xmlns="07a766d4-cf60-4260-9f49-242aaa07e1bd">
      <Value>126</Value>
    </TaxCatchAl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p:Policy xmlns:p="office.server.policy" id="" local="true">
  <p:Name>Review Core Document</p:Name>
  <p:Description/>
  <p:Statement/>
  <p:PolicyItems>
    <p:PolicyItem featureId="Microsoft.Office.RecordsManagement.PolicyFeatures.Expiration" staticId="0x010100E7BD6A8A66F7CB4BBA2B02F0531791BE0026A9A75CCCA16F4693F1FE45F71519DE|-58849956" UniqueId="8cad2623-c1ed-4a1b-9341-790b67585d0b">
      <p:Name>Retention</p:Name>
      <p:Description>Automatic scheduling of content for processing, and performing a retention action on content that has reached its due date.</p:Description>
      <p:CustomData>
        <Schedules nextStageId="2">
          <Schedule type="Default">
            <stages>
              <data stageId="1">
                <formula id="Microsoft.Office.RecordsManagement.PolicyFeatures.Expiration.Formula.BuiltIn">
                  <number>0</number>
                  <property>Retention_x0020_Date</property>
                  <propertyId>3208b7c8-8d11-4606-b733-d646bb07a38f</propertyId>
                  <period>days</period>
                </formula>
                <action type="action" id="Microsoft.Office.RecordsManagement.PolicyFeatures.Expiration.Action.MoveToRecycleBin"/>
              </data>
            </stages>
          </Schedule>
        </Schedules>
      </p:CustomData>
    </p:PolicyItem>
  </p:PolicyItems>
</p:Policy>
</file>

<file path=customXml/item6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Version=16.0.0.0, Culture=neutral, PublicKeyToken=71e9bce111e9429c</Assembly>
    <Class>Microsoft.Office.RecordsManagement.Internal.UpdateExpireDate</Class>
    <Data/>
    <Filter/>
  </Receiver>
</spe:Receivers>
</file>

<file path=customXml/itemProps1.xml><?xml version="1.0" encoding="utf-8"?>
<ds:datastoreItem xmlns:ds="http://schemas.openxmlformats.org/officeDocument/2006/customXml" ds:itemID="{1B696ECE-56AF-44FA-9702-EC4A48D5990A}"/>
</file>

<file path=customXml/itemProps2.xml><?xml version="1.0" encoding="utf-8"?>
<ds:datastoreItem xmlns:ds="http://schemas.openxmlformats.org/officeDocument/2006/customXml" ds:itemID="{ACA209B7-702D-4A3A-B7AB-99DAE2996DAC}"/>
</file>

<file path=customXml/itemProps3.xml><?xml version="1.0" encoding="utf-8"?>
<ds:datastoreItem xmlns:ds="http://schemas.openxmlformats.org/officeDocument/2006/customXml" ds:itemID="{061EF31B-E38A-40DE-9F15-CC25EE48D8EC}"/>
</file>

<file path=customXml/itemProps4.xml><?xml version="1.0" encoding="utf-8"?>
<ds:datastoreItem xmlns:ds="http://schemas.openxmlformats.org/officeDocument/2006/customXml" ds:itemID="{1BCB50D7-34D9-49D3-BE1E-F6091FA65B02}"/>
</file>

<file path=customXml/itemProps5.xml><?xml version="1.0" encoding="utf-8"?>
<ds:datastoreItem xmlns:ds="http://schemas.openxmlformats.org/officeDocument/2006/customXml" ds:itemID="{D9F89425-7070-44CF-B406-BE918DF6888C}"/>
</file>

<file path=customXml/itemProps6.xml><?xml version="1.0" encoding="utf-8"?>
<ds:datastoreItem xmlns:ds="http://schemas.openxmlformats.org/officeDocument/2006/customXml" ds:itemID="{A4D6926C-727E-4428-A2D5-7769F724B2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Essex County Council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Turner - Director Legal &amp; Assurance</dc:creator>
  <cp:keywords/>
  <dc:description/>
  <cp:lastModifiedBy>Rutherford, Tom</cp:lastModifiedBy>
  <cp:revision/>
  <dcterms:created xsi:type="dcterms:W3CDTF">2023-06-30T15:50:31Z</dcterms:created>
  <dcterms:modified xsi:type="dcterms:W3CDTF">2023-10-19T11:11:44Z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2023-06-30T15:50:32Z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c1a38285-11af-4493-894f-8f77e693f1f0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0x010100E7BD6A8A66F7CB4BBA2B02F0531791BE0026A9A75CCCA16F4693F1FE45F71519DE004CE257FA2195F947852F0DF11D802293</vt:lpwstr>
  </property>
  <property fmtid="{D5CDD505-2E9C-101B-9397-08002B2CF9AE}" pid="10" name="AuthorityName">
    <vt:lpwstr>126;#Essex|d8dd1254-d21d-4e9b-9524-08f6a47a7991</vt:lpwstr>
  </property>
  <property fmtid="{D5CDD505-2E9C-101B-9397-08002B2CF9AE}" pid="11" name="_dlc_policyId">
    <vt:lpwstr>0x010100E7BD6A8A66F7CB4BBA2B02F0531791BE0026A9A75CCCA16F4693F1FE45F71519DE|-58849956</vt:lpwstr>
  </property>
  <property fmtid="{D5CDD505-2E9C-101B-9397-08002B2CF9AE}" pid="12" name="ItemRetentionFormula">
    <vt:lpwstr>&lt;formula id="Microsoft.Office.RecordsManagement.PolicyFeatures.Expiration.Formula.BuiltIn"&gt;&lt;number&gt;0&lt;/number&gt;&lt;property&gt;Retention_x005f_x0020_Date&lt;/property&gt;&lt;propertyId&gt;3208b7c8-8d11-4606-b733-d646bb07a38f&lt;/propertyId&gt;&lt;period&gt;days&lt;/period&gt;&lt;/formula&gt;</vt:lpwstr>
  </property>
  <property fmtid="{D5CDD505-2E9C-101B-9397-08002B2CF9AE}" pid="13" name="MediaServiceImageTags">
    <vt:lpwstr/>
  </property>
</Properties>
</file>